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<sst xmlns="http://schemas.openxmlformats.org/spreadsheetml/2006/main" count="308" uniqueCount="138">
  <si>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</si>
  <si>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</si>
  <si>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</si>
  <si>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</si>
  <si>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</si>
  <si>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</si>
  <si>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</si>
  <si>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</si>
  <si>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</si>
  <si>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</si>
  <si>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</si>
  <si>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</si>
  <si>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</si>
  <si>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</si>
  <si>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</si>
  <si>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</si>
  <si>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</si>
  <si>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</si>
  <si>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</si>
  <si>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</si>
  <si>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</si>
  <si>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</si>
  <si>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</si>
  <si>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</si>
  <si>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</si>
  <si>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</si>
  <si>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</si>
  <si>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</si>
  <si>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</si>
  <si>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</si>
  <si>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</si>
  <si>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</si>
  <si>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</si>
  <si>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</si>
  <si>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</si>
  <si>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</si>
  <si>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</si>
  <si>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</si>
  <si>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</si>
  <si>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</si>
  <si>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</si>
  <si>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</si>
  <si>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</si>
  <si>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</si>
  <si>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</si>
  <si>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</si>
  <si>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</si>
  <si>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</si>
  <si>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</si>
  <si>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</si>
  <si>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</si>
  <si>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</si>
  <si>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</si>
  <si>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</si>
  <si>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</si>
  <si>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</si>
  <si>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</si>
  <si>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</si>
  <si>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</si>
  <si>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</si>
  <si>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</si>
  <si>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</si>
  <si>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</si>
  <si>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</si>
  <si>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</si>
  <si>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</si>
  <si>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</si>
  <si>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</si>
  <si>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</si>
  <si>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</si>
  <si>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</si>
  <si>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</si>
  <si>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</si>
  <si>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</si>
  <si>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</si>
  <si>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</si>
  <si>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</si>
  <si>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</si>
  <si>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</si>
  <si>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</si>
  <si>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</si>
  <si>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</si>
  <si>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</si>
  <si>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</si>
  <si>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</si>
  <si>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</si>
  <si>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</si>
  <si>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</si>
  <si>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</si>
  <si>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</si>
  <si>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</si>
  <si>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</si>
  <si>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</si>
  <si>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</si>
  <si>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</si>
  <si>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</si>
  <si>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</si>
  <si>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</si>
  <si>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</si>
  <si>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</si>
  <si>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</si>
  <si>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</si>
  <si>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</si>
  <si>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</si>
  <si>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</si>
  <si>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</si>
  <si>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</si>
  <si>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</si>
  <si>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</si>
  <si>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</si>
  <si>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</si>
  <si>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</si>
  <si>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</si>
  <si>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</si>
  <si>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</si>
  <si>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</si>
  <si>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</si>
  <si>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</si>
  <si>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</si>
  <si>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</si>
  <si>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</si>
  <si>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</si>
  <si>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>дозатор заполнителя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</si>
  <si>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15»
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</si>
  <si>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15»,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</si>
  <si>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10. Программа выпуска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</si>
  <si>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58 кубических метров бетона
За один месяц изготавливается:
1334 кубических метров бетона</t>
  </si>
  <si>
    <t>11. Калькуляция себестоимости на один стеновой пустотелый камень</t>
  </si>
  <si>
    <t>Суточная норма выпуска 176 кубометров бетона М100                                                          * смотри п. 10</t>
  </si>
  <si>
    <t>9. Капитальные вложения при использовании завода «Рифей-Бетон 15»</t>
  </si>
  <si>
    <t>Бетонный завод "Рифей-Бетон 15"</t>
  </si>
  <si>
    <t>Силос цемента СЦ-30П</t>
  </si>
  <si>
    <t>12. Расчет окупаемости</t>
  </si>
  <si>
    <t xml:space="preserve">Раздел 9 </t>
  </si>
  <si>
    <t>Раздел 12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</si>
  <si>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15» завода «Стройтехника» в городе Златоусте. </t>
  </si>
  <si>
    <t>Издержки (п 11. разел 12)</t>
  </si>
  <si>
    <t>Отчисления на з/п 20% (пенс)+13%(подох)+1,3%(травм)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</si>
</sst>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50" zoomScaleNormal="150" zoomScalePageLayoutView="0" workbookViewId="0" topLeftCell="A28">
      <selection activeCell="R57" sqref="R5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22.5" customHeight="1">
      <c r="A4" s="30" t="s">
        <v>135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18" ht="11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13.25" customHeight="1">
      <c r="A7" s="30" t="s">
        <v>124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1:18" ht="11.25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8" ht="11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>
      <c r="A13" s="30" t="s">
        <v>114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>
      <c r="A16" s="30" t="s">
        <v>115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45" t="s">
        <v>92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3.25" customHeight="1">
      <c r="A21" s="30" t="s">
        <v>116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45" t="s">
        <v>93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 customHeight="1">
      <c r="A24" s="30" t="s">
        <v>117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45" t="s">
        <v>94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2.5" customHeight="1">
      <c r="A29" s="30" t="s">
        <v>118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45" t="s">
        <v>95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>
      <c r="A32" s="30" t="s">
        <v>121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18" t="s">
        <v>96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1.25" customHeight="1">
      <c r="B38" s="2" t="s">
        <v>13</v>
      </c>
      <c r="C38" s="48" t="s">
        <v>14</v>
      </c>
      <c r="D38" s="48"/>
      <c r="E38" s="48"/>
      <c r="F38" s="48"/>
      <c r="G38" s="48"/>
      <c r="H38" s="48" t="s">
        <v>15</v>
      </c>
      <c r="I38" s="48"/>
      <c r="J38" s="48" t="s">
        <v>22</v>
      </c>
      <c r="K38" s="48"/>
      <c r="L38" s="48" t="s">
        <v>16</v>
      </c>
      <c r="M38" s="48"/>
    </row>
    <row r="39" spans="2:13" ht="11.25" customHeight="1">
      <c r="B39" s="2">
        <v>1</v>
      </c>
      <c r="C39" s="50" t="s">
        <v>17</v>
      </c>
      <c r="D39" s="50"/>
      <c r="E39" s="50"/>
      <c r="F39" s="50"/>
      <c r="G39" s="50"/>
      <c r="H39" s="51">
        <v>250</v>
      </c>
      <c r="I39" s="51"/>
      <c r="J39" s="49">
        <f>E19</f>
        <v>3.8200000000000003</v>
      </c>
      <c r="K39" s="49"/>
      <c r="L39" s="49">
        <f>H39*J39</f>
        <v>955.0000000000001</v>
      </c>
      <c r="M39" s="49"/>
    </row>
    <row r="40" spans="2:13" ht="11.25" customHeight="1">
      <c r="B40" s="2">
        <v>2</v>
      </c>
      <c r="C40" s="50" t="s">
        <v>18</v>
      </c>
      <c r="D40" s="50"/>
      <c r="E40" s="50"/>
      <c r="F40" s="50"/>
      <c r="G40" s="50"/>
      <c r="H40" s="51">
        <v>795</v>
      </c>
      <c r="I40" s="51"/>
      <c r="J40" s="49">
        <f>E27</f>
        <v>0.5</v>
      </c>
      <c r="K40" s="49"/>
      <c r="L40" s="49">
        <f>H40*J40</f>
        <v>397.5</v>
      </c>
      <c r="M40" s="49"/>
    </row>
    <row r="41" spans="2:13" ht="11.25" customHeight="1">
      <c r="B41" s="2">
        <v>3</v>
      </c>
      <c r="C41" s="50" t="s">
        <v>97</v>
      </c>
      <c r="D41" s="50"/>
      <c r="E41" s="50"/>
      <c r="F41" s="50"/>
      <c r="G41" s="50"/>
      <c r="H41" s="51">
        <v>1120</v>
      </c>
      <c r="I41" s="51"/>
      <c r="J41" s="49">
        <f>E35</f>
        <v>0.44074074074074077</v>
      </c>
      <c r="K41" s="49"/>
      <c r="L41" s="49">
        <f>H41*J41</f>
        <v>493.6296296296297</v>
      </c>
      <c r="M41" s="49"/>
    </row>
    <row r="42" spans="2:13" ht="11.25" customHeight="1">
      <c r="B42" s="2">
        <v>4</v>
      </c>
      <c r="C42" s="50" t="s">
        <v>20</v>
      </c>
      <c r="D42" s="50"/>
      <c r="E42" s="50"/>
      <c r="F42" s="50"/>
      <c r="G42" s="50"/>
      <c r="H42" s="51">
        <v>190</v>
      </c>
      <c r="I42" s="51"/>
      <c r="J42" s="49">
        <v>0.05</v>
      </c>
      <c r="K42" s="49"/>
      <c r="L42" s="49">
        <f>H42*J42</f>
        <v>9.5</v>
      </c>
      <c r="M42" s="49"/>
    </row>
    <row r="43" spans="2:13" ht="11.25">
      <c r="B43" s="21" t="s">
        <v>21</v>
      </c>
      <c r="C43" s="22"/>
      <c r="D43" s="22"/>
      <c r="E43" s="22"/>
      <c r="F43" s="22"/>
      <c r="G43" s="22"/>
      <c r="H43" s="22"/>
      <c r="I43" s="22"/>
      <c r="J43" s="22"/>
      <c r="K43" s="23"/>
      <c r="L43" s="24">
        <f>SUM(L39:M42)</f>
        <v>1855.6296296296296</v>
      </c>
      <c r="M43" s="18"/>
    </row>
    <row r="46" spans="1:18" ht="11.25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45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3" ht="11.25">
      <c r="B48" s="1" t="s">
        <v>25</v>
      </c>
      <c r="G48" s="1">
        <v>15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75</v>
      </c>
      <c r="M48" s="1" t="s">
        <v>29</v>
      </c>
    </row>
    <row r="49" spans="2:13" ht="11.25">
      <c r="B49" s="1" t="s">
        <v>122</v>
      </c>
      <c r="G49" s="1">
        <v>6.5</v>
      </c>
      <c r="I49" s="1">
        <v>4</v>
      </c>
      <c r="J49" s="1" t="s">
        <v>28</v>
      </c>
      <c r="K49" s="1" t="s">
        <v>6</v>
      </c>
      <c r="L49" s="1">
        <f t="shared" si="0"/>
        <v>26</v>
      </c>
      <c r="M49" s="1" t="s">
        <v>29</v>
      </c>
    </row>
    <row r="50" spans="2:13" ht="11.25">
      <c r="B50" s="1" t="s">
        <v>98</v>
      </c>
      <c r="G50" s="1">
        <v>5.5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22</v>
      </c>
      <c r="M50" s="1" t="s">
        <v>29</v>
      </c>
    </row>
    <row r="51" spans="2:13" ht="11.25">
      <c r="B51" s="1" t="s">
        <v>101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99</v>
      </c>
      <c r="G52" s="1">
        <v>5.5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16.5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173</v>
      </c>
      <c r="M54" s="1" t="s">
        <v>29</v>
      </c>
    </row>
    <row r="55" spans="1:18" ht="11.25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1.25">
      <c r="A56" s="31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6" ht="11.25">
      <c r="A57" s="1">
        <v>4.29</v>
      </c>
      <c r="B57" s="1" t="s">
        <v>27</v>
      </c>
      <c r="C57" s="1">
        <f>L54</f>
        <v>173</v>
      </c>
      <c r="D57" s="1" t="s">
        <v>6</v>
      </c>
      <c r="E57" s="1">
        <f>A57*C57</f>
        <v>742.17</v>
      </c>
      <c r="F57" s="1" t="s">
        <v>7</v>
      </c>
    </row>
    <row r="59" spans="1:18" s="15" customFormat="1" ht="11.25" customHeight="1">
      <c r="A59" s="46" t="s">
        <v>128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3" ht="11.25">
      <c r="A60" s="3" t="s">
        <v>31</v>
      </c>
      <c r="B60" s="3" t="s">
        <v>100</v>
      </c>
      <c r="H60" s="1">
        <f>E57</f>
        <v>742.17</v>
      </c>
      <c r="I60" s="1" t="s">
        <v>5</v>
      </c>
      <c r="J60" s="1">
        <v>58</v>
      </c>
      <c r="K60" s="1" t="s">
        <v>6</v>
      </c>
      <c r="L60" s="1">
        <f>H60/J60</f>
        <v>12.79603448275862</v>
      </c>
      <c r="M60" s="1" t="s">
        <v>7</v>
      </c>
    </row>
    <row r="62" spans="1:18" ht="11.25">
      <c r="A62" s="20" t="s">
        <v>32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 customHeight="1">
      <c r="A63" s="30" t="s">
        <v>110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6" ht="11.25">
      <c r="A64" s="1">
        <v>75000</v>
      </c>
      <c r="B64" s="1" t="s">
        <v>5</v>
      </c>
      <c r="C64" s="1" t="s">
        <v>90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100</v>
      </c>
      <c r="H65" s="1">
        <f>E64</f>
        <v>250</v>
      </c>
      <c r="I65" s="1" t="s">
        <v>5</v>
      </c>
      <c r="J65" s="1">
        <v>58</v>
      </c>
      <c r="K65" s="1" t="s">
        <v>6</v>
      </c>
      <c r="L65" s="1">
        <f>H65/J65</f>
        <v>4.310344827586207</v>
      </c>
      <c r="M65" s="1" t="s">
        <v>7</v>
      </c>
    </row>
    <row r="67" spans="1:18" ht="11.25">
      <c r="A67" s="20" t="s">
        <v>102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1.25">
      <c r="A68" s="5" t="s">
        <v>103</v>
      </c>
    </row>
    <row r="69" spans="1:18" ht="11.25" customHeight="1">
      <c r="A69" s="31" t="s">
        <v>104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ht="11.25">
      <c r="A70" s="5" t="s">
        <v>34</v>
      </c>
    </row>
    <row r="71" spans="1:18" ht="11.25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ht="11.25">
      <c r="A72" s="5" t="s">
        <v>105</v>
      </c>
    </row>
    <row r="73" spans="1:18" ht="11.25">
      <c r="A73" s="31" t="s">
        <v>106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100</v>
      </c>
      <c r="H78" s="1">
        <f>O77</f>
        <v>677.021090909091</v>
      </c>
      <c r="I78" s="1" t="s">
        <v>5</v>
      </c>
      <c r="J78" s="1">
        <v>58</v>
      </c>
      <c r="K78" s="1" t="s">
        <v>6</v>
      </c>
      <c r="L78" s="1">
        <f>H78/J78</f>
        <v>11.672777429467086</v>
      </c>
      <c r="M78" s="1" t="s">
        <v>7</v>
      </c>
    </row>
    <row r="80" spans="1:18" ht="11.25">
      <c r="A80" s="20" t="s">
        <v>38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ht="11.25">
      <c r="A81" s="5" t="s">
        <v>39</v>
      </c>
    </row>
    <row r="82" spans="1:18" ht="11.25">
      <c r="A82" s="31" t="s">
        <v>120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100</v>
      </c>
      <c r="H86" s="1">
        <f>E85</f>
        <v>2280</v>
      </c>
      <c r="I86" s="1" t="s">
        <v>5</v>
      </c>
      <c r="J86" s="1">
        <v>58</v>
      </c>
      <c r="K86" s="1" t="s">
        <v>6</v>
      </c>
      <c r="L86" s="1">
        <f>H86/J86</f>
        <v>39.310344827586206</v>
      </c>
      <c r="M86" s="1" t="s">
        <v>7</v>
      </c>
    </row>
    <row r="88" spans="1:18" ht="11.25">
      <c r="A88" s="20" t="s">
        <v>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100</v>
      </c>
      <c r="H117" s="1">
        <f>O116</f>
        <v>1125.0757575757575</v>
      </c>
      <c r="I117" s="1" t="s">
        <v>5</v>
      </c>
      <c r="J117" s="1">
        <v>58</v>
      </c>
      <c r="K117" s="1" t="s">
        <v>6</v>
      </c>
      <c r="L117" s="1">
        <f>H117/J117</f>
        <v>19.397857889237198</v>
      </c>
      <c r="M117" s="1" t="s">
        <v>7</v>
      </c>
    </row>
    <row r="119" spans="1:18" ht="11.25">
      <c r="A119" s="20" t="s">
        <v>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18" t="s">
        <v>62</v>
      </c>
      <c r="D121" s="18"/>
      <c r="E121" s="18"/>
      <c r="F121" s="18"/>
      <c r="G121" s="18"/>
      <c r="H121" s="18" t="s">
        <v>65</v>
      </c>
      <c r="I121" s="18"/>
      <c r="J121" s="18" t="s">
        <v>67</v>
      </c>
      <c r="K121" s="18"/>
      <c r="L121" s="18" t="s">
        <v>66</v>
      </c>
      <c r="M121" s="18"/>
    </row>
    <row r="122" spans="2:13" ht="11.25">
      <c r="B122" s="8">
        <v>1</v>
      </c>
      <c r="C122" s="17" t="s">
        <v>63</v>
      </c>
      <c r="D122" s="17"/>
      <c r="E122" s="17"/>
      <c r="F122" s="17"/>
      <c r="G122" s="17"/>
      <c r="H122" s="18">
        <v>1</v>
      </c>
      <c r="I122" s="18"/>
      <c r="J122" s="25">
        <v>35000</v>
      </c>
      <c r="K122" s="18"/>
      <c r="L122" s="16">
        <f>J122*H122</f>
        <v>35000</v>
      </c>
      <c r="M122" s="16"/>
    </row>
    <row r="123" spans="2:13" ht="11.25">
      <c r="B123" s="8">
        <v>2</v>
      </c>
      <c r="C123" s="17" t="s">
        <v>107</v>
      </c>
      <c r="D123" s="17"/>
      <c r="E123" s="17"/>
      <c r="F123" s="17"/>
      <c r="G123" s="17"/>
      <c r="H123" s="18">
        <v>1</v>
      </c>
      <c r="I123" s="18"/>
      <c r="J123" s="25">
        <v>25000</v>
      </c>
      <c r="K123" s="18"/>
      <c r="L123" s="16">
        <f>J123*H123</f>
        <v>25000</v>
      </c>
      <c r="M123" s="16"/>
    </row>
    <row r="124" spans="2:13" ht="11.25">
      <c r="B124" s="8">
        <v>3</v>
      </c>
      <c r="C124" s="17" t="s">
        <v>108</v>
      </c>
      <c r="D124" s="17"/>
      <c r="E124" s="17"/>
      <c r="F124" s="17"/>
      <c r="G124" s="17"/>
      <c r="H124" s="18">
        <v>1</v>
      </c>
      <c r="I124" s="18"/>
      <c r="J124" s="25">
        <v>25000</v>
      </c>
      <c r="K124" s="18"/>
      <c r="L124" s="16">
        <f>J124*H124</f>
        <v>25000</v>
      </c>
      <c r="M124" s="16"/>
    </row>
    <row r="125" spans="2:13" ht="11.25">
      <c r="B125" s="8">
        <v>4</v>
      </c>
      <c r="C125" s="17" t="s">
        <v>109</v>
      </c>
      <c r="D125" s="17"/>
      <c r="E125" s="17"/>
      <c r="F125" s="17"/>
      <c r="G125" s="17"/>
      <c r="H125" s="18">
        <v>1</v>
      </c>
      <c r="I125" s="18"/>
      <c r="J125" s="25">
        <v>25000</v>
      </c>
      <c r="K125" s="18"/>
      <c r="L125" s="16">
        <f>J125*H125</f>
        <v>25000</v>
      </c>
      <c r="M125" s="16"/>
    </row>
    <row r="126" spans="2:13" ht="11.25">
      <c r="B126" s="8">
        <v>5</v>
      </c>
      <c r="C126" s="17" t="s">
        <v>64</v>
      </c>
      <c r="D126" s="17"/>
      <c r="E126" s="17"/>
      <c r="F126" s="17"/>
      <c r="G126" s="17"/>
      <c r="H126" s="18">
        <v>2</v>
      </c>
      <c r="I126" s="18"/>
      <c r="J126" s="25">
        <v>20000</v>
      </c>
      <c r="K126" s="18"/>
      <c r="L126" s="16">
        <f>J126*H126</f>
        <v>40000</v>
      </c>
      <c r="M126" s="16"/>
    </row>
    <row r="127" spans="2:13" ht="11.25">
      <c r="B127" s="43" t="s">
        <v>21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16">
        <f>SUM(L122:M126)</f>
        <v>150000</v>
      </c>
      <c r="M127" s="18"/>
    </row>
    <row r="128" spans="1:13" ht="11.25">
      <c r="A128" s="3" t="s">
        <v>68</v>
      </c>
      <c r="F128" s="44">
        <f>L127</f>
        <v>150000</v>
      </c>
      <c r="G128" s="44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100</v>
      </c>
      <c r="H129" s="1">
        <f>K128</f>
        <v>6521.739130434783</v>
      </c>
      <c r="I129" s="1" t="s">
        <v>5</v>
      </c>
      <c r="J129" s="1">
        <v>58</v>
      </c>
      <c r="K129" s="1" t="s">
        <v>6</v>
      </c>
      <c r="L129" s="1">
        <f>H129/J129</f>
        <v>112.44377811094454</v>
      </c>
      <c r="M129" s="1" t="s">
        <v>7</v>
      </c>
    </row>
    <row r="131" spans="1:18" ht="11.25">
      <c r="A131" s="20" t="s">
        <v>129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3" spans="2:13" ht="11.25">
      <c r="B133" s="8" t="s">
        <v>13</v>
      </c>
      <c r="C133" s="18" t="s">
        <v>69</v>
      </c>
      <c r="D133" s="18"/>
      <c r="E133" s="18"/>
      <c r="F133" s="18"/>
      <c r="G133" s="18"/>
      <c r="H133" s="18" t="s">
        <v>65</v>
      </c>
      <c r="I133" s="18"/>
      <c r="J133" s="18" t="s">
        <v>70</v>
      </c>
      <c r="K133" s="18"/>
      <c r="L133" s="18" t="s">
        <v>66</v>
      </c>
      <c r="M133" s="18"/>
    </row>
    <row r="134" spans="2:13" ht="11.25">
      <c r="B134" s="35" t="s">
        <v>71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</row>
    <row r="135" spans="2:13" ht="11.25">
      <c r="B135" s="8">
        <v>1</v>
      </c>
      <c r="C135" s="17" t="s">
        <v>130</v>
      </c>
      <c r="D135" s="17"/>
      <c r="E135" s="17"/>
      <c r="F135" s="17"/>
      <c r="G135" s="17"/>
      <c r="H135" s="18">
        <v>1</v>
      </c>
      <c r="I135" s="18"/>
      <c r="J135" s="25">
        <v>1990000</v>
      </c>
      <c r="K135" s="18"/>
      <c r="L135" s="16">
        <f>J135*H135</f>
        <v>1990000</v>
      </c>
      <c r="M135" s="16"/>
    </row>
    <row r="136" spans="2:13" ht="11.25">
      <c r="B136" s="8">
        <v>2</v>
      </c>
      <c r="C136" s="27" t="s">
        <v>131</v>
      </c>
      <c r="D136" s="28"/>
      <c r="E136" s="28"/>
      <c r="F136" s="28"/>
      <c r="G136" s="29"/>
      <c r="H136" s="32">
        <v>1</v>
      </c>
      <c r="I136" s="34"/>
      <c r="J136" s="41">
        <v>550000</v>
      </c>
      <c r="K136" s="42"/>
      <c r="L136" s="16">
        <f>J136*H136</f>
        <v>550000</v>
      </c>
      <c r="M136" s="16"/>
    </row>
    <row r="137" spans="2:13" ht="11.25">
      <c r="B137" s="8">
        <v>3</v>
      </c>
      <c r="C137" s="17" t="s">
        <v>72</v>
      </c>
      <c r="D137" s="17"/>
      <c r="E137" s="17"/>
      <c r="F137" s="17"/>
      <c r="G137" s="17"/>
      <c r="H137" s="18">
        <v>1</v>
      </c>
      <c r="I137" s="18"/>
      <c r="J137" s="25">
        <v>200000</v>
      </c>
      <c r="K137" s="18"/>
      <c r="L137" s="16">
        <f>J137*H137</f>
        <v>200000</v>
      </c>
      <c r="M137" s="16"/>
    </row>
    <row r="138" spans="2:13" ht="11.25">
      <c r="B138" s="8">
        <v>4</v>
      </c>
      <c r="C138" s="17" t="s">
        <v>111</v>
      </c>
      <c r="D138" s="17"/>
      <c r="E138" s="17"/>
      <c r="F138" s="17"/>
      <c r="G138" s="17"/>
      <c r="H138" s="18">
        <v>1</v>
      </c>
      <c r="I138" s="18"/>
      <c r="J138" s="25">
        <v>250000</v>
      </c>
      <c r="K138" s="18"/>
      <c r="L138" s="16">
        <f>J138*H138</f>
        <v>250000</v>
      </c>
      <c r="M138" s="16"/>
    </row>
    <row r="139" spans="2:13" ht="11.25" customHeight="1">
      <c r="B139" s="14"/>
      <c r="C139" s="17"/>
      <c r="D139" s="17"/>
      <c r="E139" s="17"/>
      <c r="F139" s="17"/>
      <c r="G139" s="17"/>
      <c r="H139" s="18"/>
      <c r="I139" s="18"/>
      <c r="J139" s="40" t="s">
        <v>21</v>
      </c>
      <c r="K139" s="23"/>
      <c r="L139" s="16">
        <f>SUM(L135:M138)</f>
        <v>2990000</v>
      </c>
      <c r="M139" s="16"/>
    </row>
    <row r="140" spans="2:13" ht="11.25">
      <c r="B140" s="35" t="s">
        <v>73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</row>
    <row r="141" spans="2:13" ht="11.25">
      <c r="B141" s="8">
        <v>5</v>
      </c>
      <c r="C141" s="17" t="s">
        <v>112</v>
      </c>
      <c r="D141" s="17"/>
      <c r="E141" s="17"/>
      <c r="F141" s="17"/>
      <c r="G141" s="17"/>
      <c r="H141" s="18"/>
      <c r="I141" s="18"/>
      <c r="J141" s="25"/>
      <c r="K141" s="18"/>
      <c r="L141" s="38"/>
      <c r="M141" s="39"/>
    </row>
    <row r="142" spans="2:13" ht="11.25">
      <c r="B142" s="8">
        <v>6</v>
      </c>
      <c r="C142" s="17" t="s">
        <v>74</v>
      </c>
      <c r="D142" s="17"/>
      <c r="E142" s="17"/>
      <c r="F142" s="17"/>
      <c r="G142" s="17"/>
      <c r="H142" s="18"/>
      <c r="I142" s="18"/>
      <c r="J142" s="25"/>
      <c r="K142" s="18"/>
      <c r="L142" s="38"/>
      <c r="M142" s="39"/>
    </row>
    <row r="143" spans="2:13" ht="11.25">
      <c r="B143" s="8"/>
      <c r="C143" s="21" t="s">
        <v>21</v>
      </c>
      <c r="D143" s="22"/>
      <c r="E143" s="22"/>
      <c r="F143" s="22"/>
      <c r="G143" s="22"/>
      <c r="H143" s="22"/>
      <c r="I143" s="22"/>
      <c r="J143" s="22"/>
      <c r="K143" s="23"/>
      <c r="L143" s="38">
        <f>L139</f>
        <v>2990000</v>
      </c>
      <c r="M143" s="39"/>
    </row>
    <row r="144" spans="2:13" ht="11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</row>
    <row r="145" spans="1:18" ht="11.25">
      <c r="A145" s="20" t="s">
        <v>125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7" spans="1:18" ht="69" customHeight="1">
      <c r="A147" s="30" t="s">
        <v>126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9" spans="1:18" ht="11.25">
      <c r="A149" s="20" t="s">
        <v>127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1" spans="2:13" ht="11.25">
      <c r="B151" s="8" t="s">
        <v>13</v>
      </c>
      <c r="C151" s="32" t="s">
        <v>75</v>
      </c>
      <c r="D151" s="33"/>
      <c r="E151" s="33"/>
      <c r="F151" s="33"/>
      <c r="G151" s="33"/>
      <c r="H151" s="33"/>
      <c r="I151" s="33"/>
      <c r="J151" s="33"/>
      <c r="K151" s="34"/>
      <c r="L151" s="18" t="s">
        <v>66</v>
      </c>
      <c r="M151" s="18"/>
    </row>
    <row r="152" spans="2:13" ht="11.25">
      <c r="B152" s="8">
        <v>1</v>
      </c>
      <c r="C152" s="27" t="s">
        <v>17</v>
      </c>
      <c r="D152" s="28"/>
      <c r="E152" s="28"/>
      <c r="F152" s="28"/>
      <c r="G152" s="28"/>
      <c r="H152" s="28"/>
      <c r="I152" s="28"/>
      <c r="J152" s="28"/>
      <c r="K152" s="29"/>
      <c r="L152" s="24">
        <f>L39</f>
        <v>955.0000000000001</v>
      </c>
      <c r="M152" s="24"/>
    </row>
    <row r="153" spans="2:13" ht="11.25">
      <c r="B153" s="8">
        <v>2</v>
      </c>
      <c r="C153" s="27" t="s">
        <v>18</v>
      </c>
      <c r="D153" s="28"/>
      <c r="E153" s="28"/>
      <c r="F153" s="28"/>
      <c r="G153" s="28"/>
      <c r="H153" s="28"/>
      <c r="I153" s="28"/>
      <c r="J153" s="28"/>
      <c r="K153" s="29"/>
      <c r="L153" s="24">
        <f>L40</f>
        <v>397.5</v>
      </c>
      <c r="M153" s="24"/>
    </row>
    <row r="154" spans="2:13" ht="11.25">
      <c r="B154" s="8">
        <v>3</v>
      </c>
      <c r="C154" s="27" t="s">
        <v>19</v>
      </c>
      <c r="D154" s="28"/>
      <c r="E154" s="28"/>
      <c r="F154" s="28"/>
      <c r="G154" s="28"/>
      <c r="H154" s="28"/>
      <c r="I154" s="28"/>
      <c r="J154" s="28"/>
      <c r="K154" s="29"/>
      <c r="L154" s="24">
        <f>L41</f>
        <v>493.6296296296297</v>
      </c>
      <c r="M154" s="24"/>
    </row>
    <row r="155" spans="2:13" ht="11.25">
      <c r="B155" s="8">
        <v>4</v>
      </c>
      <c r="C155" s="27" t="s">
        <v>20</v>
      </c>
      <c r="D155" s="28"/>
      <c r="E155" s="28"/>
      <c r="F155" s="28"/>
      <c r="G155" s="28"/>
      <c r="H155" s="28"/>
      <c r="I155" s="28"/>
      <c r="J155" s="28"/>
      <c r="K155" s="29"/>
      <c r="L155" s="24">
        <f>L42</f>
        <v>9.5</v>
      </c>
      <c r="M155" s="24"/>
    </row>
    <row r="156" spans="2:13" ht="11.25">
      <c r="B156" s="8">
        <v>5</v>
      </c>
      <c r="C156" s="27" t="s">
        <v>76</v>
      </c>
      <c r="D156" s="28"/>
      <c r="E156" s="28"/>
      <c r="F156" s="28"/>
      <c r="G156" s="28"/>
      <c r="H156" s="28"/>
      <c r="I156" s="28"/>
      <c r="J156" s="28"/>
      <c r="K156" s="29"/>
      <c r="L156" s="24">
        <f>L60</f>
        <v>12.79603448275862</v>
      </c>
      <c r="M156" s="24"/>
    </row>
    <row r="157" spans="2:13" ht="11.25">
      <c r="B157" s="8">
        <v>6</v>
      </c>
      <c r="C157" s="27" t="s">
        <v>77</v>
      </c>
      <c r="D157" s="28"/>
      <c r="E157" s="28"/>
      <c r="F157" s="28"/>
      <c r="G157" s="28"/>
      <c r="H157" s="28"/>
      <c r="I157" s="28"/>
      <c r="J157" s="28"/>
      <c r="K157" s="29"/>
      <c r="L157" s="24">
        <f>L65</f>
        <v>4.310344827586207</v>
      </c>
      <c r="M157" s="24"/>
    </row>
    <row r="158" spans="2:13" ht="11.25">
      <c r="B158" s="8">
        <v>7</v>
      </c>
      <c r="C158" s="27" t="s">
        <v>78</v>
      </c>
      <c r="D158" s="28"/>
      <c r="E158" s="28"/>
      <c r="F158" s="28"/>
      <c r="G158" s="28"/>
      <c r="H158" s="28"/>
      <c r="I158" s="28"/>
      <c r="J158" s="28"/>
      <c r="K158" s="29"/>
      <c r="L158" s="24">
        <f>L78</f>
        <v>11.672777429467086</v>
      </c>
      <c r="M158" s="24"/>
    </row>
    <row r="159" spans="2:13" ht="11.25">
      <c r="B159" s="8">
        <v>8</v>
      </c>
      <c r="C159" s="27" t="s">
        <v>79</v>
      </c>
      <c r="D159" s="28"/>
      <c r="E159" s="28"/>
      <c r="F159" s="28"/>
      <c r="G159" s="28"/>
      <c r="H159" s="28"/>
      <c r="I159" s="28"/>
      <c r="J159" s="28"/>
      <c r="K159" s="29"/>
      <c r="L159" s="24">
        <f>L86</f>
        <v>39.310344827586206</v>
      </c>
      <c r="M159" s="24"/>
    </row>
    <row r="160" spans="2:13" ht="11.25">
      <c r="B160" s="8">
        <v>9</v>
      </c>
      <c r="C160" s="27" t="s">
        <v>80</v>
      </c>
      <c r="D160" s="28"/>
      <c r="E160" s="28"/>
      <c r="F160" s="28"/>
      <c r="G160" s="28"/>
      <c r="H160" s="28"/>
      <c r="I160" s="28"/>
      <c r="J160" s="28"/>
      <c r="K160" s="29"/>
      <c r="L160" s="24">
        <f>L117</f>
        <v>19.397857889237198</v>
      </c>
      <c r="M160" s="24"/>
    </row>
    <row r="161" spans="2:13" ht="11.25">
      <c r="B161" s="8">
        <v>10</v>
      </c>
      <c r="C161" s="27" t="s">
        <v>81</v>
      </c>
      <c r="D161" s="28"/>
      <c r="E161" s="28"/>
      <c r="F161" s="28"/>
      <c r="G161" s="28"/>
      <c r="H161" s="28"/>
      <c r="I161" s="28"/>
      <c r="J161" s="28"/>
      <c r="K161" s="29"/>
      <c r="L161" s="24">
        <f>L129</f>
        <v>112.44377811094454</v>
      </c>
      <c r="M161" s="24"/>
    </row>
    <row r="162" spans="2:13" ht="11.25">
      <c r="B162" s="8">
        <v>11</v>
      </c>
      <c r="C162" s="27" t="s">
        <v>137</v>
      </c>
      <c r="D162" s="28"/>
      <c r="E162" s="28"/>
      <c r="F162" s="28"/>
      <c r="G162" s="28"/>
      <c r="H162" s="28"/>
      <c r="I162" s="28"/>
      <c r="J162" s="28"/>
      <c r="K162" s="29"/>
      <c r="L162" s="24">
        <f>L161*0.343</f>
        <v>38.56821589205398</v>
      </c>
      <c r="M162" s="24"/>
    </row>
    <row r="163" spans="2:13" ht="11.25">
      <c r="B163" s="8">
        <v>12</v>
      </c>
      <c r="C163" s="27" t="s">
        <v>82</v>
      </c>
      <c r="D163" s="28"/>
      <c r="E163" s="28"/>
      <c r="F163" s="28"/>
      <c r="G163" s="28"/>
      <c r="H163" s="28"/>
      <c r="I163" s="28"/>
      <c r="J163" s="28"/>
      <c r="K163" s="29"/>
      <c r="L163" s="24">
        <f>SUM(L152:M162)</f>
        <v>2094.1289830892633</v>
      </c>
      <c r="M163" s="24"/>
    </row>
    <row r="165" spans="1:18" ht="11.25" customHeight="1">
      <c r="A165" s="26" t="s">
        <v>132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ht="11.25">
      <c r="A166" s="7"/>
    </row>
    <row r="167" ht="11.25">
      <c r="A167" s="3" t="s">
        <v>113</v>
      </c>
    </row>
    <row r="168" ht="11.25">
      <c r="A168" s="7"/>
    </row>
    <row r="169" spans="2:13" ht="11.25">
      <c r="B169" s="8"/>
      <c r="C169" s="17"/>
      <c r="D169" s="17"/>
      <c r="E169" s="17"/>
      <c r="F169" s="17"/>
      <c r="G169" s="17"/>
      <c r="H169" s="18" t="s">
        <v>83</v>
      </c>
      <c r="I169" s="18"/>
      <c r="J169" s="25" t="s">
        <v>84</v>
      </c>
      <c r="K169" s="18"/>
      <c r="L169" s="16" t="s">
        <v>83</v>
      </c>
      <c r="M169" s="16"/>
    </row>
    <row r="170" spans="2:13" ht="11.25">
      <c r="B170" s="8">
        <v>1</v>
      </c>
      <c r="C170" s="17" t="s">
        <v>85</v>
      </c>
      <c r="D170" s="17"/>
      <c r="E170" s="17"/>
      <c r="F170" s="17"/>
      <c r="G170" s="17"/>
      <c r="H170" s="18">
        <v>3800</v>
      </c>
      <c r="I170" s="18"/>
      <c r="J170" s="25">
        <v>1334</v>
      </c>
      <c r="K170" s="18"/>
      <c r="L170" s="16">
        <f>J170*H170</f>
        <v>5069200</v>
      </c>
      <c r="M170" s="16"/>
    </row>
    <row r="171" spans="2:13" ht="11.25">
      <c r="B171" s="8">
        <v>2</v>
      </c>
      <c r="C171" s="17" t="s">
        <v>136</v>
      </c>
      <c r="D171" s="17"/>
      <c r="E171" s="17"/>
      <c r="F171" s="17"/>
      <c r="G171" s="17"/>
      <c r="H171" s="24">
        <f>L163</f>
        <v>2094.1289830892633</v>
      </c>
      <c r="I171" s="18"/>
      <c r="J171" s="25">
        <v>1334</v>
      </c>
      <c r="K171" s="18"/>
      <c r="L171" s="16">
        <f>J171*H171</f>
        <v>2793568.0634410772</v>
      </c>
      <c r="M171" s="16"/>
    </row>
    <row r="172" spans="2:13" ht="11.25">
      <c r="B172" s="8">
        <v>3</v>
      </c>
      <c r="C172" s="17" t="s">
        <v>86</v>
      </c>
      <c r="D172" s="17"/>
      <c r="E172" s="17"/>
      <c r="F172" s="17"/>
      <c r="G172" s="17"/>
      <c r="H172" s="18"/>
      <c r="I172" s="18"/>
      <c r="J172" s="25"/>
      <c r="K172" s="18"/>
      <c r="L172" s="16">
        <f>L170*0.06</f>
        <v>304152</v>
      </c>
      <c r="M172" s="16"/>
    </row>
    <row r="173" spans="2:13" ht="11.25">
      <c r="B173" s="8">
        <v>4</v>
      </c>
      <c r="C173" s="17" t="s">
        <v>87</v>
      </c>
      <c r="D173" s="17"/>
      <c r="E173" s="17"/>
      <c r="F173" s="17"/>
      <c r="G173" s="17"/>
      <c r="H173" s="24"/>
      <c r="I173" s="18"/>
      <c r="J173" s="25"/>
      <c r="K173" s="18"/>
      <c r="L173" s="16">
        <f>L170-L171-L172</f>
        <v>1971479.9365589228</v>
      </c>
      <c r="M173" s="16"/>
    </row>
    <row r="175" ht="11.25">
      <c r="A175" s="3" t="s">
        <v>88</v>
      </c>
    </row>
    <row r="176" spans="1:8" s="10" customFormat="1" ht="11.25">
      <c r="A176" s="19">
        <f>L143</f>
        <v>2990000</v>
      </c>
      <c r="B176" s="19"/>
      <c r="C176" s="10" t="s">
        <v>5</v>
      </c>
      <c r="D176" s="19">
        <f>L173</f>
        <v>1971479.9365589228</v>
      </c>
      <c r="E176" s="20"/>
      <c r="F176" s="10" t="s">
        <v>6</v>
      </c>
      <c r="G176" s="10">
        <f>A176/D176</f>
        <v>1.5166271512855622</v>
      </c>
      <c r="H176" s="10" t="s">
        <v>89</v>
      </c>
    </row>
    <row r="177" spans="1:4" ht="11.25">
      <c r="A177" s="9" t="s">
        <v>133</v>
      </c>
      <c r="D177" s="9" t="s">
        <v>134</v>
      </c>
    </row>
  </sheetData>
  <sheetProtection/>
  <mergeCells count="176"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26:R26"/>
    <mergeCell ref="A28:R28"/>
    <mergeCell ref="A29:R29"/>
    <mergeCell ref="A31:R31"/>
    <mergeCell ref="A32:R32"/>
    <mergeCell ref="C40:G40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A119:R119"/>
    <mergeCell ref="L136:M136"/>
    <mergeCell ref="A46:R46"/>
    <mergeCell ref="A47:R47"/>
    <mergeCell ref="A55:R55"/>
    <mergeCell ref="A56:R56"/>
    <mergeCell ref="A59:R59"/>
    <mergeCell ref="A62:R62"/>
    <mergeCell ref="A88:R88"/>
    <mergeCell ref="A63:R63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B127:K127"/>
    <mergeCell ref="L127:M127"/>
    <mergeCell ref="F128:G128"/>
    <mergeCell ref="A131:R131"/>
    <mergeCell ref="C133:G133"/>
    <mergeCell ref="H133:I133"/>
    <mergeCell ref="J133:K133"/>
    <mergeCell ref="L133:M133"/>
    <mergeCell ref="H135:I135"/>
    <mergeCell ref="J135:K135"/>
    <mergeCell ref="L135:M135"/>
    <mergeCell ref="C137:G137"/>
    <mergeCell ref="H137:I137"/>
    <mergeCell ref="J137:K137"/>
    <mergeCell ref="L137:M137"/>
    <mergeCell ref="C136:G136"/>
    <mergeCell ref="H136:I136"/>
    <mergeCell ref="J136:K136"/>
    <mergeCell ref="C138:G138"/>
    <mergeCell ref="H138:I138"/>
    <mergeCell ref="J138:K138"/>
    <mergeCell ref="L138:M138"/>
    <mergeCell ref="B134:M134"/>
    <mergeCell ref="C139:G139"/>
    <mergeCell ref="H139:I139"/>
    <mergeCell ref="J139:K139"/>
    <mergeCell ref="L139:M139"/>
    <mergeCell ref="C135:G135"/>
    <mergeCell ref="H142:I142"/>
    <mergeCell ref="J142:K142"/>
    <mergeCell ref="L158:M158"/>
    <mergeCell ref="B140:M140"/>
    <mergeCell ref="C141:G141"/>
    <mergeCell ref="H141:I141"/>
    <mergeCell ref="J141:K141"/>
    <mergeCell ref="L141:M141"/>
    <mergeCell ref="L143:M143"/>
    <mergeCell ref="L142:M142"/>
    <mergeCell ref="C142:G142"/>
    <mergeCell ref="C158:K158"/>
    <mergeCell ref="A145:R145"/>
    <mergeCell ref="A147:R147"/>
    <mergeCell ref="A149:R149"/>
    <mergeCell ref="L151:M151"/>
    <mergeCell ref="C151:K151"/>
    <mergeCell ref="C152:K152"/>
    <mergeCell ref="L152:M152"/>
    <mergeCell ref="C153:K153"/>
    <mergeCell ref="L153:M153"/>
    <mergeCell ref="C154:K154"/>
    <mergeCell ref="L154:M154"/>
    <mergeCell ref="C155:K155"/>
    <mergeCell ref="L155:M155"/>
    <mergeCell ref="C156:K156"/>
    <mergeCell ref="L156:M156"/>
    <mergeCell ref="C157:K157"/>
    <mergeCell ref="L157:M157"/>
    <mergeCell ref="C159:K159"/>
    <mergeCell ref="L159:M159"/>
    <mergeCell ref="C160:K160"/>
    <mergeCell ref="L160:M160"/>
    <mergeCell ref="C170:G170"/>
    <mergeCell ref="H170:I170"/>
    <mergeCell ref="J170:K170"/>
    <mergeCell ref="L170:M170"/>
    <mergeCell ref="C161:K161"/>
    <mergeCell ref="L161:M161"/>
    <mergeCell ref="C162:K162"/>
    <mergeCell ref="L162:M162"/>
    <mergeCell ref="C163:K163"/>
    <mergeCell ref="L163:M163"/>
    <mergeCell ref="L172:M172"/>
    <mergeCell ref="C171:G171"/>
    <mergeCell ref="H171:I171"/>
    <mergeCell ref="J171:K171"/>
    <mergeCell ref="L171:M171"/>
    <mergeCell ref="A165:R165"/>
    <mergeCell ref="C169:G169"/>
    <mergeCell ref="H169:I169"/>
    <mergeCell ref="J169:K169"/>
    <mergeCell ref="L169:M169"/>
    <mergeCell ref="L173:M173"/>
    <mergeCell ref="C172:G172"/>
    <mergeCell ref="H172:I172"/>
    <mergeCell ref="A176:B176"/>
    <mergeCell ref="D176:E176"/>
    <mergeCell ref="C143:K143"/>
    <mergeCell ref="C173:G173"/>
    <mergeCell ref="H173:I173"/>
    <mergeCell ref="J173:K173"/>
    <mergeCell ref="J172:K17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sergey</cp:lastModifiedBy>
  <cp:lastPrinted>2012-02-16T04:04:16Z</cp:lastPrinted>
  <dcterms:created xsi:type="dcterms:W3CDTF">2008-01-28T13:01:42Z</dcterms:created>
  <dcterms:modified xsi:type="dcterms:W3CDTF">2016-07-15T08:49:12Z</dcterms:modified>
  <cp:category/>
  <cp:version/>
  <cp:contentType/>
  <cp:contentStatus/>
</cp:coreProperties>
</file>